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<sst xmlns="http://schemas.openxmlformats.org/spreadsheetml/2006/main" count="192" uniqueCount="94">
  <si>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</si>
  <si>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</si>
  <si>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</si>
  <si>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</si>
  <si>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</si>
  <si>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</si>
  <si>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</si>
  <si>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</si>
  <si>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</si>
  <si>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</si>
  <si>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</si>
  <si>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</si>
  <si>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</si>
  <si>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</si>
  <si>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</si>
  <si>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</si>
  <si>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</si>
  <si>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</si>
  <si>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</si>
  <si>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</si>
  <si>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</si>
  <si>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</si>
  <si>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</si>
  <si>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</si>
  <si>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</si>
  <si>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</si>
  <si>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</si>
  <si>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</si>
  <si>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</si>
  <si>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</si>
  <si>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</si>
  <si>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</si>
  <si>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</si>
  <si>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</si>
  <si>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</si>
  <si>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</si>
  <si>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</si>
  <si>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</si>
  <si>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</si>
  <si>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</si>
  <si>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</si>
  <si>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</si>
  <si>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</si>
  <si>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</si>
  <si>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</si>
  <si>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</si>
  <si>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</si>
  <si>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</si>
  <si>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</si>
  <si>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</si>
  <si>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</si>
  <si>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</si>
  <si>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</si>
  <si>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</si>
  <si>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</si>
  <si>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</si>
  <si>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</si>
  <si>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</si>
  <si>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</si>
  <si>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</si>
  <si>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</si>
  <si>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</si>
  <si>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</si>
  <si>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</si>
  <si>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</si>
  <si>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</si>
  <si>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</si>
  <si>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</si>
  <si>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</si>
  <si>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</si>
  <si>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</si>
  <si>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</si>
  <si>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</si>
  <si>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</si>
  <si>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</si>
  <si>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</si>
  <si>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</si>
  <si>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</si>
  <si>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</si>
  <si>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</si>
  <si>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</si>
  <si>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</si>
  <si>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</si>
  <si>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</si>
  <si>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</si>
  <si>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</si>
  <si>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</si>
  <si>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</si>
  <si>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02.04.2019</t>
  </si>
  <si>
    <r>
      <t xml:space="preserve">станом на 02.04.2019р.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</si>
  <si>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</si>
  <si>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02.04.2019</t>
    </r>
    <r>
      <rPr>
        <sz val="10"/>
        <rFont val="Times New Roman"/>
        <family val="1"/>
      </rPr>
      <t xml:space="preserve"> (тис.грн.)</t>
    </r>
  </si>
  <si>
    <t>план на січень-квітень 2019р.</t>
  </si>
  <si>
    <t>Зміни до   розпису доходів станом на 02.04.2019р.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</si>
</sst>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9017349"/>
        <c:axId val="59829550"/>
      </c:lineChart>
      <c:catAx>
        <c:axId val="29017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29550"/>
        <c:crosses val="autoZero"/>
        <c:auto val="0"/>
        <c:lblOffset val="100"/>
        <c:tickLblSkip val="1"/>
        <c:noMultiLvlLbl val="0"/>
      </c:catAx>
      <c:valAx>
        <c:axId val="598295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173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595039"/>
        <c:axId val="14355352"/>
      </c:lineChart>
      <c:catAx>
        <c:axId val="15950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55352"/>
        <c:crosses val="autoZero"/>
        <c:auto val="0"/>
        <c:lblOffset val="100"/>
        <c:tickLblSkip val="1"/>
        <c:noMultiLvlLbl val="0"/>
      </c:catAx>
      <c:valAx>
        <c:axId val="1435535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50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62089305"/>
        <c:axId val="21932834"/>
      </c:lineChart>
      <c:catAx>
        <c:axId val="620893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2834"/>
        <c:crosses val="autoZero"/>
        <c:auto val="0"/>
        <c:lblOffset val="100"/>
        <c:tickLblSkip val="1"/>
        <c:noMultiLvlLbl val="0"/>
      </c:catAx>
      <c:valAx>
        <c:axId val="2193283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8930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63177779"/>
        <c:axId val="31729100"/>
      </c:lineChart>
      <c:catAx>
        <c:axId val="631777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29100"/>
        <c:crosses val="autoZero"/>
        <c:auto val="0"/>
        <c:lblOffset val="100"/>
        <c:tickLblSkip val="1"/>
        <c:noMultiLvlLbl val="0"/>
      </c:catAx>
      <c:valAx>
        <c:axId val="3172910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777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7126445"/>
        <c:axId val="19920278"/>
      </c:bar3DChart>
      <c:catAx>
        <c:axId val="17126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20278"/>
        <c:crosses val="autoZero"/>
        <c:auto val="1"/>
        <c:lblOffset val="100"/>
        <c:tickLblSkip val="1"/>
        <c:noMultiLvlLbl val="0"/>
      </c:catAx>
      <c:valAx>
        <c:axId val="19920278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26445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5064775"/>
        <c:axId val="2929792"/>
      </c:bar3DChart>
      <c:catAx>
        <c:axId val="4506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29792"/>
        <c:crosses val="autoZero"/>
        <c:auto val="1"/>
        <c:lblOffset val="100"/>
        <c:tickLblSkip val="1"/>
        <c:noMultiLvlLbl val="0"/>
      </c:catAx>
      <c:valAx>
        <c:axId val="2929792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64775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433 169,1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- 160 124,8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- 180 888,5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3379604.15</v>
          </cell>
          <cell r="K6">
            <v>70260035.16999999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3379.60415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70260.03516999999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3590.4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/>
      <c r="C5" s="79"/>
      <c r="D5" s="106"/>
      <c r="E5" s="106">
        <f aca="true" t="shared" si="2" ref="E5:E23">C5-D5</f>
        <v>0</v>
      </c>
      <c r="F5" s="65"/>
      <c r="G5" s="65"/>
      <c r="H5" s="79"/>
      <c r="I5" s="78"/>
      <c r="J5" s="78"/>
      <c r="K5" s="78"/>
      <c r="L5" s="65"/>
      <c r="M5" s="65">
        <f t="shared" si="0"/>
        <v>0</v>
      </c>
      <c r="N5" s="65"/>
      <c r="O5" s="65">
        <v>3000</v>
      </c>
      <c r="P5" s="3">
        <f t="shared" si="1"/>
        <v>0</v>
      </c>
      <c r="Q5" s="2">
        <v>3590.4</v>
      </c>
      <c r="R5" s="69"/>
      <c r="S5" s="65"/>
      <c r="T5" s="70"/>
      <c r="U5" s="109"/>
      <c r="V5" s="110"/>
      <c r="W5" s="68">
        <f aca="true" t="shared" si="3" ref="W5:W23">R5+S5+U5+T5+V5</f>
        <v>0</v>
      </c>
    </row>
    <row r="6" spans="1:23" ht="12.75">
      <c r="A6" s="10">
        <v>43558</v>
      </c>
      <c r="B6" s="65"/>
      <c r="C6" s="79"/>
      <c r="D6" s="106"/>
      <c r="E6" s="106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5100</v>
      </c>
      <c r="P6" s="3">
        <f t="shared" si="1"/>
        <v>0</v>
      </c>
      <c r="Q6" s="2">
        <v>3590.4</v>
      </c>
      <c r="R6" s="71"/>
      <c r="S6" s="72"/>
      <c r="T6" s="73"/>
      <c r="U6" s="130"/>
      <c r="V6" s="131"/>
      <c r="W6" s="68">
        <f t="shared" si="3"/>
        <v>0</v>
      </c>
    </row>
    <row r="7" spans="1:23" ht="12.75">
      <c r="A7" s="10">
        <v>43559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8000</v>
      </c>
      <c r="P7" s="3">
        <f t="shared" si="1"/>
        <v>0</v>
      </c>
      <c r="Q7" s="2">
        <v>3590.4</v>
      </c>
      <c r="R7" s="71"/>
      <c r="S7" s="72"/>
      <c r="T7" s="73"/>
      <c r="U7" s="130"/>
      <c r="V7" s="131"/>
      <c r="W7" s="68">
        <f t="shared" si="3"/>
        <v>0</v>
      </c>
    </row>
    <row r="8" spans="1:23" ht="12.75">
      <c r="A8" s="10">
        <v>43560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15200</v>
      </c>
      <c r="P8" s="3">
        <f t="shared" si="1"/>
        <v>0</v>
      </c>
      <c r="Q8" s="2">
        <v>3590.4</v>
      </c>
      <c r="R8" s="71"/>
      <c r="S8" s="72"/>
      <c r="T8" s="70"/>
      <c r="U8" s="109"/>
      <c r="V8" s="110"/>
      <c r="W8" s="68">
        <f t="shared" si="3"/>
        <v>0</v>
      </c>
    </row>
    <row r="9" spans="1:23" ht="12.75">
      <c r="A9" s="10">
        <v>43563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2800</v>
      </c>
      <c r="P9" s="3">
        <f t="shared" si="1"/>
        <v>0</v>
      </c>
      <c r="Q9" s="2">
        <v>3590.4</v>
      </c>
      <c r="R9" s="71"/>
      <c r="S9" s="72"/>
      <c r="T9" s="70"/>
      <c r="U9" s="109"/>
      <c r="V9" s="110"/>
      <c r="W9" s="68">
        <f t="shared" si="3"/>
        <v>0</v>
      </c>
    </row>
    <row r="10" spans="1:23" ht="12.75">
      <c r="A10" s="10">
        <v>43564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3590.4</v>
      </c>
      <c r="R10" s="71"/>
      <c r="S10" s="72"/>
      <c r="T10" s="70"/>
      <c r="U10" s="109"/>
      <c r="V10" s="110"/>
      <c r="W10" s="68">
        <f>R10+S10+U10+T10+V10</f>
        <v>0</v>
      </c>
    </row>
    <row r="11" spans="1:23" ht="12.75">
      <c r="A11" s="10">
        <v>43565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3590.4</v>
      </c>
      <c r="R11" s="69"/>
      <c r="S11" s="65"/>
      <c r="T11" s="70"/>
      <c r="U11" s="109"/>
      <c r="V11" s="110"/>
      <c r="W11" s="68">
        <f t="shared" si="3"/>
        <v>0</v>
      </c>
    </row>
    <row r="12" spans="1:23" ht="12.75">
      <c r="A12" s="10">
        <v>43566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4800</v>
      </c>
      <c r="P12" s="3">
        <f t="shared" si="1"/>
        <v>0</v>
      </c>
      <c r="Q12" s="2">
        <v>3590.4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43567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12500</v>
      </c>
      <c r="P13" s="3">
        <f t="shared" si="1"/>
        <v>0</v>
      </c>
      <c r="Q13" s="2">
        <v>3590.4</v>
      </c>
      <c r="R13" s="69"/>
      <c r="S13" s="65"/>
      <c r="T13" s="70"/>
      <c r="U13" s="109"/>
      <c r="V13" s="110"/>
      <c r="W13" s="68">
        <v>0</v>
      </c>
    </row>
    <row r="14" spans="1:23" ht="12.75">
      <c r="A14" s="10">
        <v>43570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6600</v>
      </c>
      <c r="P14" s="3">
        <f t="shared" si="1"/>
        <v>0</v>
      </c>
      <c r="Q14" s="2">
        <v>3590.4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43571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3590.4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43572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6450</v>
      </c>
      <c r="P16" s="3">
        <f t="shared" si="1"/>
        <v>0</v>
      </c>
      <c r="Q16" s="2">
        <v>3590.4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3590.4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3590.4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3590.4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3590.4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3590.4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11800</v>
      </c>
      <c r="P22" s="3">
        <f t="shared" si="1"/>
        <v>0</v>
      </c>
      <c r="Q22" s="2">
        <v>3590.4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18900</v>
      </c>
      <c r="P23" s="3">
        <f t="shared" si="1"/>
        <v>0</v>
      </c>
      <c r="Q23" s="2">
        <v>3590.4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>SUM(B4:B23)</f>
        <v>1032.7</v>
      </c>
      <c r="C24" s="85">
        <f>SUM(C4:C23)</f>
        <v>4</v>
      </c>
      <c r="D24" s="107">
        <f>SUM(D4:D23)</f>
        <v>4</v>
      </c>
      <c r="E24" s="107">
        <f>SUM(E4:E23)</f>
        <v>0</v>
      </c>
      <c r="F24" s="85">
        <f>SUM(F4:F23)</f>
        <v>20.6</v>
      </c>
      <c r="G24" s="85">
        <f>SUM(G4:G23)</f>
        <v>119.1</v>
      </c>
      <c r="H24" s="85">
        <f>SUM(H4:H23)</f>
        <v>772</v>
      </c>
      <c r="I24" s="85">
        <f>SUM(I4:I23)</f>
        <v>81.5</v>
      </c>
      <c r="J24" s="85">
        <f>SUM(J4:J23)</f>
        <v>17.9</v>
      </c>
      <c r="K24" s="85">
        <f>SUM(K4:K23)</f>
        <v>0</v>
      </c>
      <c r="L24" s="85">
        <f>SUM(L4:L23)</f>
        <v>1530.3</v>
      </c>
      <c r="M24" s="84">
        <f>SUM(M4:M23)</f>
        <v>12.299999999999955</v>
      </c>
      <c r="N24" s="84">
        <f>SUM(N4:N23)</f>
        <v>3590.4</v>
      </c>
      <c r="O24" s="84">
        <f>SUM(O4:O23)</f>
        <v>151550</v>
      </c>
      <c r="P24" s="86">
        <f>N24/O24</f>
        <v>0.023691191026064005</v>
      </c>
      <c r="Q24" s="2"/>
      <c r="R24" s="75">
        <f>SUM(R4:R23)</f>
        <v>0</v>
      </c>
      <c r="S24" s="75">
        <f>SUM(S4:S23)</f>
        <v>0</v>
      </c>
      <c r="T24" s="75">
        <f>SUM(T4:T23)</f>
        <v>0</v>
      </c>
      <c r="U24" s="126">
        <f>SUM(U4:U23)</f>
        <v>0</v>
      </c>
      <c r="V24" s="127"/>
      <c r="W24" s="75">
        <f>R24+S24+U24+T24+V24</f>
        <v>0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43557</v>
      </c>
      <c r="S29" s="129">
        <v>3379.60415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43557</v>
      </c>
      <c r="S39" s="118">
        <v>70260.03516999999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E53" sqref="E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90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91</v>
      </c>
      <c r="P27" s="159"/>
    </row>
    <row r="28" spans="1:16" ht="30.75" customHeight="1">
      <c r="A28" s="149"/>
      <c r="B28" s="44" t="s">
        <v>92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квітень!S39</f>
        <v>70260.03516999999</v>
      </c>
      <c r="B29" s="45">
        <v>5070</v>
      </c>
      <c r="C29" s="45">
        <v>130.95</v>
      </c>
      <c r="D29" s="45">
        <v>933</v>
      </c>
      <c r="E29" s="45">
        <v>0.05</v>
      </c>
      <c r="F29" s="45">
        <v>2700</v>
      </c>
      <c r="G29" s="45">
        <v>1858.3</v>
      </c>
      <c r="H29" s="45">
        <v>8</v>
      </c>
      <c r="I29" s="45">
        <v>3</v>
      </c>
      <c r="J29" s="45"/>
      <c r="K29" s="45"/>
      <c r="L29" s="59">
        <f>H29+F29+D29+J29+B29</f>
        <v>8711</v>
      </c>
      <c r="M29" s="46">
        <f>C29+E29+G29+I29</f>
        <v>1992.3</v>
      </c>
      <c r="N29" s="47">
        <f>M29-L29</f>
        <v>-6718.7</v>
      </c>
      <c r="O29" s="160">
        <f>квітень!S29</f>
        <v>3379.60415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266688.99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43198.939999999995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87239.01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8337.1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14310.28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8825.580000000093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434082.2100000001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130.95</v>
      </c>
    </row>
    <row r="59" spans="1:3" ht="25.5">
      <c r="A59" s="76" t="s">
        <v>53</v>
      </c>
      <c r="B59" s="9">
        <f>D29</f>
        <v>933</v>
      </c>
      <c r="C59" s="9">
        <f>E29</f>
        <v>0.05</v>
      </c>
    </row>
    <row r="60" spans="1:3" ht="12.75">
      <c r="A60" s="76" t="s">
        <v>54</v>
      </c>
      <c r="B60" s="9">
        <f>F29</f>
        <v>2700</v>
      </c>
      <c r="C60" s="9">
        <f>G29</f>
        <v>1858.3</v>
      </c>
    </row>
    <row r="61" spans="1:3" ht="25.5">
      <c r="A61" s="76" t="s">
        <v>55</v>
      </c>
      <c r="B61" s="9">
        <f>H29</f>
        <v>8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2019-04-02T13:26:02Z</dcterms:modified>
  <cp:category/>
  <cp:version/>
  <cp:contentType/>
  <cp:contentStatus/>
</cp:coreProperties>
</file>